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460" windowHeight="10185" activeTab="0"/>
  </bookViews>
  <sheets>
    <sheet name="VARI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<sst xmlns="http://schemas.openxmlformats.org/spreadsheetml/2006/main" count="11" uniqueCount="11">
  <si>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Variable.xls</t>
  </si>
  <si>
    <t>In this example, distribution functions are used to model increasing uncertainty with time.  The values for variables in the</t>
  </si>
  <si>
    <t>worksheet become less and less certain the further out in time a variable is projected.  This technique allows simulation</t>
  </si>
  <si>
    <t>results to include the effects of increasing uncertainty with time. If you run a simulation the trend for each model variable</t>
  </si>
  <si>
    <t>will "widen", indicating increased risk.</t>
  </si>
  <si>
    <t/>
  </si>
  <si>
    <t>Period#</t>
  </si>
  <si>
    <t>Sales Volume</t>
  </si>
  <si>
    <t>Sales Price</t>
  </si>
  <si>
    <t>Costs Per Unit</t>
  </si>
  <si>
    <t>Profit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</si>
</sst>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"/>
    <numFmt numFmtId="165" formatCode="&quot;$&quot;#,###,###"/>
    <numFmt numFmtId="166" formatCode="&quot;$&quot;#,###,##0.00\ ;[Red]\(&quot;$&quot;##,###,##0.00\)"/>
  </numFmts>
  <fonts count="11">
    <font>
      <sz val="9.5"/>
      <name val="Helv"/>
      <family val="0"/>
    </font>
    <font>
      <b/>
      <sz val="9.5"/>
      <name val="Helv"/>
      <family val="0"/>
    </font>
    <font>
      <i/>
      <sz val="9.5"/>
      <name val="Helv"/>
      <family val="0"/>
    </font>
    <font>
      <b/>
      <i/>
      <sz val="12"/>
      <name val="Helv"/>
      <family val="0"/>
    </font>
    <font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8"/>
      <name val="Helv"/>
      <family val="0"/>
    </font>
    <font>
      <sz val="9.5"/>
      <color indexed="17"/>
      <name val="Helv"/>
      <family val="0"/>
    </font>
    <font>
      <sz val="9.5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0" fillId="3" borderId="1" xfId="0" applyNumberFormat="1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2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8" fillId="0" borderId="7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3.00390625" style="0" customWidth="1"/>
  </cols>
  <sheetData>
    <row r="1" spans="2:22" s="3" customFormat="1" ht="21.75" thickBot="1" thickTop="1">
      <c r="B1" s="4" t="s">
        <v>0</v>
      </c>
      <c r="C1" s="5"/>
      <c r="D1" s="5"/>
      <c r="E1" s="5"/>
      <c r="F1" s="6"/>
      <c r="G1" s="5"/>
      <c r="H1" s="5"/>
      <c r="I1" s="5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s="9" customFormat="1" ht="13.5" thickTop="1">
      <c r="B2" s="27" t="s">
        <v>1</v>
      </c>
      <c r="C2" s="10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s="9" customFormat="1" ht="12.75">
      <c r="B3" s="27" t="s">
        <v>2</v>
      </c>
      <c r="C3" s="10"/>
      <c r="D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2:22" s="9" customFormat="1" ht="12.75">
      <c r="B4" s="27" t="s">
        <v>3</v>
      </c>
      <c r="C4" s="10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s="9" customFormat="1" ht="13.5" thickBot="1">
      <c r="B5" s="28" t="s">
        <v>4</v>
      </c>
      <c r="C5" s="13"/>
      <c r="D5" s="14"/>
      <c r="E5" s="14"/>
      <c r="F5" s="14"/>
      <c r="G5" s="14"/>
      <c r="H5" s="14"/>
      <c r="I5" s="14"/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9" ht="13.5" thickTop="1">
      <c r="A6" s="1"/>
      <c r="B6" s="16"/>
      <c r="H6" s="19"/>
      <c r="I6" s="19"/>
    </row>
    <row r="7" ht="13.5" thickBot="1"/>
    <row r="8" spans="1:13" ht="14.25" thickBot="1" thickTop="1">
      <c r="A8" s="2" t="s">
        <v>5</v>
      </c>
      <c r="B8" s="23" t="s">
        <v>6</v>
      </c>
      <c r="C8" s="24"/>
      <c r="D8" s="25">
        <v>1</v>
      </c>
      <c r="E8" s="25">
        <f aca="true" t="shared" si="0" ref="E8:M8">D8+1</f>
        <v>2</v>
      </c>
      <c r="F8" s="25">
        <f t="shared" si="0"/>
        <v>3</v>
      </c>
      <c r="G8" s="25">
        <f t="shared" si="0"/>
        <v>4</v>
      </c>
      <c r="H8" s="25">
        <f t="shared" si="0"/>
        <v>5</v>
      </c>
      <c r="I8" s="25">
        <f t="shared" si="0"/>
        <v>6</v>
      </c>
      <c r="J8" s="25">
        <f t="shared" si="0"/>
        <v>7</v>
      </c>
      <c r="K8" s="25">
        <f t="shared" si="0"/>
        <v>8</v>
      </c>
      <c r="L8" s="25">
        <f t="shared" si="0"/>
        <v>9</v>
      </c>
      <c r="M8" s="26">
        <f t="shared" si="0"/>
        <v>10</v>
      </c>
    </row>
    <row r="9" spans="2:13" ht="13.5" thickTop="1">
      <c r="B9" s="20" t="s">
        <v>7</v>
      </c>
      <c r="C9" s="19"/>
      <c r="D9" s="17">
        <v>12000</v>
      </c>
      <c r="E9" s="29">
        <f>_XLL.RISKLOGNORM(13000,1000)</f>
        <v>13000.00000000002</v>
      </c>
      <c r="F9" s="29">
        <f>_XLL.RISKLOGNORM(14000,1500)</f>
        <v>13999.999999999996</v>
      </c>
      <c r="G9" s="29">
        <f>_XLL.RISKLOGNORM(15000,2000)</f>
        <v>15000.000000000011</v>
      </c>
      <c r="H9" s="29">
        <f>_XLL.RISKLOGNORM(16000,2500)</f>
        <v>16000</v>
      </c>
      <c r="I9" s="29">
        <f>_XLL.RISKLOGNORM(17000,3000)</f>
        <v>16999.999999999975</v>
      </c>
      <c r="J9" s="29">
        <f>_XLL.RISKLOGNORM(18000,3500)</f>
        <v>17999.999999999975</v>
      </c>
      <c r="K9" s="29">
        <f>_XLL.RISKLOGNORM(19000,4000)</f>
        <v>18999.999999999996</v>
      </c>
      <c r="L9" s="29">
        <f>_XLL.RISKLOGNORM(20000,4500)</f>
        <v>19999.99999999999</v>
      </c>
      <c r="M9" s="30">
        <f>_XLL.RISKLOGNORM(21000,5000)</f>
        <v>20999.999999999993</v>
      </c>
    </row>
    <row r="10" spans="2:13" ht="12.75">
      <c r="B10" s="20" t="s">
        <v>8</v>
      </c>
      <c r="C10" s="19"/>
      <c r="D10" s="18">
        <v>15.5</v>
      </c>
      <c r="E10" s="31">
        <f>_XLL.RISKTRIANG(15,16,17)</f>
        <v>16</v>
      </c>
      <c r="F10" s="31">
        <f>_XLL.RISKTRIANG(15,17,19)</f>
        <v>17</v>
      </c>
      <c r="G10" s="31">
        <f>_XLL.RISKTRIANG(15,18,21)</f>
        <v>18.000000000000014</v>
      </c>
      <c r="H10" s="31">
        <f>_XLL.RISKTRIANG(15,19,23)</f>
        <v>19</v>
      </c>
      <c r="I10" s="31">
        <f>_XLL.RISKTRIANG(15,20,25)</f>
        <v>20.000000000000007</v>
      </c>
      <c r="J10" s="31">
        <f>_XLL.RISKTRIANG(15,21,27)</f>
        <v>20.999999999999993</v>
      </c>
      <c r="K10" s="31">
        <f>_XLL.RISKTRIANG(15,22,29)</f>
        <v>22</v>
      </c>
      <c r="L10" s="31">
        <f>_XLL.RISKTRIANG(15,23,31)</f>
        <v>23.000000000000007</v>
      </c>
      <c r="M10" s="32">
        <f>_XLL.RISKTRIANG(15,24,33)</f>
        <v>24.000000000000007</v>
      </c>
    </row>
    <row r="11" spans="2:13" ht="12.75">
      <c r="B11" s="20" t="s">
        <v>9</v>
      </c>
      <c r="C11" s="19"/>
      <c r="D11" s="18">
        <v>11</v>
      </c>
      <c r="E11" s="31">
        <f>_XLL.RISKNORMAL(12,0.5)</f>
        <v>12</v>
      </c>
      <c r="F11" s="31">
        <f>_XLL.RISKNORMAL(13,1)</f>
        <v>13</v>
      </c>
      <c r="G11" s="31">
        <f>_XLL.RISKNORMAL(14,1.5)</f>
        <v>14</v>
      </c>
      <c r="H11" s="31">
        <f>_XLL.RISKNORMAL(15,2)</f>
        <v>15</v>
      </c>
      <c r="I11" s="31">
        <f>_XLL.RISKNORMAL(16,2.5)</f>
        <v>16</v>
      </c>
      <c r="J11" s="31">
        <f>_XLL.RISKNORMAL(17,3)</f>
        <v>17</v>
      </c>
      <c r="K11" s="31">
        <f>_XLL.RISKNORMAL(18,3.5)</f>
        <v>18</v>
      </c>
      <c r="L11" s="31">
        <f>_XLL.RISKNORMAL(19,4)</f>
        <v>19</v>
      </c>
      <c r="M11" s="32">
        <f>_XLL.RISKNORMAL(20,4.5)</f>
        <v>20</v>
      </c>
    </row>
    <row r="12" spans="2:13" ht="13.5" thickBot="1">
      <c r="B12" s="21" t="s">
        <v>10</v>
      </c>
      <c r="C12" s="22"/>
      <c r="D12" s="33">
        <f>_XLL.RISKOUTPUT(,"profit",1)+(D9*D10)-(D9*D11)</f>
        <v>54000</v>
      </c>
      <c r="E12" s="33">
        <f>_XLL.RISKOUTPUT(,"profit",2)+(E9*E10)-(E9*E11)</f>
        <v>52000.00000000009</v>
      </c>
      <c r="F12" s="33">
        <f>_XLL.RISKOUTPUT(,"profit",3)+(F9*F10)-(F9*F11)</f>
        <v>56000</v>
      </c>
      <c r="G12" s="33">
        <f>_XLL.RISKOUTPUT(,"profit",4)+(G9*G10)-(G9*G11)</f>
        <v>60000.00000000026</v>
      </c>
      <c r="H12" s="33">
        <f>_XLL.RISKOUTPUT(,"profit",5)+(H9*H10)-(H9*H11)</f>
        <v>64000</v>
      </c>
      <c r="I12" s="33">
        <f>_XLL.RISKOUTPUT(,"profit",6)+(I9*I10)-(I9*I11)</f>
        <v>68000</v>
      </c>
      <c r="J12" s="33">
        <f>_XLL.RISKOUTPUT(,"profit",7)+(J9*J10)-(J9*J11)</f>
        <v>71999.99999999977</v>
      </c>
      <c r="K12" s="33">
        <f>_XLL.RISKOUTPUT(,"profit",8)+(K9*K10)-(K9*K11)</f>
        <v>76000</v>
      </c>
      <c r="L12" s="33">
        <f>_XLL.RISKOUTPUT(,"profit",9)+(L9*L10)-(L9*L11)</f>
        <v>80000.00000000012</v>
      </c>
      <c r="M12" s="34">
        <f>_XLL.RISKOUTPUT(,"profit",10)+(M9*M10)-(M9*M11)</f>
        <v>84000.00000000012</v>
      </c>
    </row>
    <row r="13" ht="13.5" thickTop="1"/>
  </sheetData>
  <printOptions heading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Erik Anton Westwig</cp:lastModifiedBy>
  <cp:lastPrinted>1999-11-16T21:44:12Z</cp:lastPrinted>
  <dcterms:created xsi:type="dcterms:W3CDTF">2000-02-25T21:56:39Z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